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georgmuther/Desktop/"/>
    </mc:Choice>
  </mc:AlternateContent>
  <xr:revisionPtr revIDLastSave="0" documentId="8_{4AF8BCC1-8D14-1340-9F1C-755AD40F925C}" xr6:coauthVersionLast="47" xr6:coauthVersionMax="47" xr10:uidLastSave="{00000000-0000-0000-0000-000000000000}"/>
  <bookViews>
    <workbookView xWindow="17880" yWindow="4160" windowWidth="24360" windowHeight="24640" tabRatio="500" xr2:uid="{00000000-000D-0000-FFFF-FFFF00000000}"/>
  </bookViews>
  <sheets>
    <sheet name="FormStadt" sheetId="6" r:id="rId1"/>
  </sheets>
  <definedNames>
    <definedName name="_xlnm.Print_Area" localSheetId="0">FormStadt!$A$1:$F$42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2" i="6" l="1"/>
  <c r="F23" i="6"/>
  <c r="F24" i="6"/>
  <c r="F25" i="6"/>
  <c r="F26" i="6"/>
  <c r="F28" i="6"/>
  <c r="B8" i="6"/>
</calcChain>
</file>

<file path=xl/sharedStrings.xml><?xml version="1.0" encoding="utf-8"?>
<sst xmlns="http://schemas.openxmlformats.org/spreadsheetml/2006/main" count="40" uniqueCount="38">
  <si>
    <t>Kosten</t>
  </si>
  <si>
    <t>Amt für Hochbau und Stadtplanung</t>
  </si>
  <si>
    <t>Schlossmühlestrasse 7</t>
  </si>
  <si>
    <t>8501 Frauenfeld</t>
  </si>
  <si>
    <t>Tel. 052 724 52 82</t>
  </si>
  <si>
    <t>www.frauenfeld.ch</t>
  </si>
  <si>
    <t>Frauenfeld,</t>
  </si>
  <si>
    <t>Kontakt</t>
  </si>
  <si>
    <t>Christoph Anneler</t>
  </si>
  <si>
    <t>Direkt</t>
  </si>
  <si>
    <t>052 724 54 48</t>
  </si>
  <si>
    <t>e-mail</t>
  </si>
  <si>
    <t>christoph.anneler@stadtfrauenfeld.ch</t>
  </si>
  <si>
    <t>Berechnung Heimfallentschädigung per 31.12.2075</t>
  </si>
  <si>
    <t>Anzahl</t>
  </si>
  <si>
    <t>WQ</t>
  </si>
  <si>
    <t>Erstellungskosten gem. Werkvertrag</t>
  </si>
  <si>
    <t>Eigentümerspezifische Ausbauten während der Bauzeit
bis zur Schlüsselübergabe</t>
  </si>
  <si>
    <t>Bauzeitzinsen der finanzierenden Bank während der Bauzeit</t>
  </si>
  <si>
    <t>Baurechtszinsen der Stadt Frauenfeld während der Bauzeit</t>
  </si>
  <si>
    <t>von der Stadt Frauenfeld bewilligte wertvermehrenden
Investitionen nach der Schlüsselübergabe</t>
  </si>
  <si>
    <t>Wertanteil an den gemeinschaftlichen Anlagen und
Gebäude gem. Wertquotenberechnung
(Bilanzwert: CHF 2'226'604.50 entsprechen 10’000/10’000stel)</t>
  </si>
  <si>
    <t>Wertanteil am Miteigentum der Einstellhalle Reutenen
(Kaufpreis pro Parkplatz)</t>
  </si>
  <si>
    <t>Anschluss Einstellplatz für Ladestation
(Elektroanschluss für Montage Ladestation, exkl. Ladestation)</t>
  </si>
  <si>
    <t>Total Erstellungskosten</t>
  </si>
  <si>
    <t>Belehnungsgrenze (80%)</t>
  </si>
  <si>
    <t>Datum:</t>
  </si>
  <si>
    <t>Die Eigentümer</t>
  </si>
  <si>
    <t>Stadt Frauenfeld</t>
  </si>
  <si>
    <t>Christoph Helbling</t>
  </si>
  <si>
    <t>Reto Angehrn</t>
  </si>
  <si>
    <t>Finanzamt</t>
  </si>
  <si>
    <t>Amtsleiter</t>
  </si>
  <si>
    <t>Leiter</t>
  </si>
  <si>
    <t>Anteil Grundinstallation für Ladestation</t>
  </si>
  <si>
    <r>
      <t xml:space="preserve">Schwalbenweg </t>
    </r>
    <r>
      <rPr>
        <b/>
        <sz val="11"/>
        <color rgb="FFFF0000"/>
        <rFont val="Frutiger LT 45 Light"/>
      </rPr>
      <t>98</t>
    </r>
    <r>
      <rPr>
        <b/>
        <sz val="11"/>
        <color theme="1"/>
        <rFont val="Frutiger LT 45 Light"/>
        <family val="2"/>
      </rPr>
      <t>, 8500 Frauenfeld</t>
    </r>
  </si>
  <si>
    <t>Martin Gubler</t>
  </si>
  <si>
    <t>Ursula Gubler-Lanz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</si>
</sst>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CHF&quot;\ * #,##0.00_ ;_ &quot;CHF&quot;\ * \-#,##0.00_ ;_ &quot;CHF&quot;\ * &quot;-&quot;??_ ;_ @_ "/>
  </numFmts>
  <fonts count="8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Frutiger LT 45 Light"/>
      <family val="2"/>
    </font>
    <font>
      <sz val="11"/>
      <color theme="1"/>
      <name val="Frutiger LT 45 Light"/>
      <family val="2"/>
    </font>
    <font>
      <sz val="9"/>
      <color theme="1"/>
      <name val="Frutiger LT 45 Light"/>
      <family val="2"/>
    </font>
    <font>
      <b/>
      <sz val="11"/>
      <color theme="1"/>
      <name val="Frutiger LT 45 Light"/>
      <family val="2"/>
    </font>
    <font>
      <sz val="11"/>
      <color rgb="FFFF0000"/>
      <name val="Frutiger LT 45 Light"/>
      <family val="2"/>
    </font>
    <font>
      <b/>
      <sz val="11"/>
      <color rgb="FFFF0000"/>
      <name val="Frutiger LT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 vertical="center" wrapText="1"/>
    </xf>
    <xf numFmtId="1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5" fillId="0" borderId="0" xfId="0" applyFont="1"/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6" fillId="0" borderId="0" xfId="0" applyNumberFormat="1" applyFont="1" applyProtection="1">
      <protection locked="0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/>
    <xf numFmtId="0" fontId="6" fillId="0" borderId="0" xfId="0" applyFont="1" applyAlignment="1" applyProtection="1">
      <alignment horizontal="center" wrapText="1"/>
      <protection locked="0"/>
    </xf>
    <xf numFmtId="164" fontId="5" fillId="0" borderId="0" xfId="0" applyNumberFormat="1" applyFont="1"/>
    <xf numFmtId="0" fontId="3" fillId="0" borderId="0" xfId="0" applyFont="1" applyProtection="1">
      <protection locked="0"/>
    </xf>
    <xf numFmtId="0" fontId="3" fillId="0" borderId="0" xfId="0" applyFont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254145</xdr:colOff>
      <xdr:row>1</xdr:row>
      <xdr:rowOff>123825</xdr:rowOff>
    </xdr:from>
    <xdr:to>
      <xdr:col>5</xdr:col>
      <xdr:colOff>1139371</xdr:colOff>
      <xdr:row>5</xdr:row>
      <xdr:rowOff>34925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145" y="314325"/>
          <a:ext cx="1863126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43"/>
  <sheetViews>
    <sheetView tabSelected="1" workbookViewId="0">
      <selection activeCell="L30" sqref="L30"/>
    </sheetView>
  </sheetViews>
  <sheetFormatPr baseColWidth="10" defaultRowHeight="16"/>
  <cols>
    <col min="1" max="1" width="9.33203125" customWidth="1"/>
    <col min="2" max="2" width="24.1640625" customWidth="1"/>
    <col min="3" max="3" width="23.6640625" customWidth="1"/>
    <col min="4" max="4" width="6.33203125" customWidth="1"/>
    <col min="5" max="5" width="6.5" customWidth="1"/>
    <col min="6" max="6" width="16.6640625" customWidth="1"/>
  </cols>
  <sheetData>
    <row r="2" spans="1:6">
      <c r="B2" s="1" t="s">
        <v>1</v>
      </c>
      <c r="C2" s="1"/>
      <c r="D2" s="1"/>
      <c r="E2" s="2"/>
      <c r="F2" s="2"/>
    </row>
    <row r="3" spans="1:6">
      <c r="B3" s="3" t="s">
        <v>2</v>
      </c>
      <c r="C3" s="3"/>
      <c r="D3" s="3"/>
      <c r="E3" s="2"/>
      <c r="F3" s="2"/>
    </row>
    <row r="4" spans="1:6">
      <c r="B4" s="3" t="s">
        <v>3</v>
      </c>
      <c r="C4" s="3"/>
      <c r="D4" s="3"/>
      <c r="E4" s="2"/>
      <c r="F4" s="2"/>
    </row>
    <row r="5" spans="1:6">
      <c r="B5" s="3" t="s">
        <v>4</v>
      </c>
      <c r="C5" s="3"/>
      <c r="D5" s="3"/>
      <c r="E5" s="2"/>
      <c r="F5" s="2"/>
    </row>
    <row r="6" spans="1:6">
      <c r="B6" s="3" t="s">
        <v>5</v>
      </c>
      <c r="C6" s="3"/>
      <c r="D6" s="3"/>
      <c r="E6" s="2"/>
      <c r="F6" s="2"/>
    </row>
    <row r="7" spans="1:6">
      <c r="A7" s="2"/>
      <c r="B7" s="2"/>
      <c r="C7" s="2"/>
      <c r="D7" s="2"/>
      <c r="E7" s="2"/>
      <c r="F7" s="2"/>
    </row>
    <row r="8" spans="1:6">
      <c r="A8" s="4" t="s">
        <v>6</v>
      </c>
      <c r="B8" s="5">
        <f ca="1">NOW()</f>
        <v>44871.576654745368</v>
      </c>
      <c r="C8" s="5"/>
      <c r="D8" s="5"/>
      <c r="E8" s="2"/>
      <c r="F8" s="2"/>
    </row>
    <row r="9" spans="1:6">
      <c r="A9" s="4" t="s">
        <v>7</v>
      </c>
      <c r="B9" s="6" t="s">
        <v>8</v>
      </c>
      <c r="C9" s="6"/>
      <c r="D9" s="6"/>
      <c r="E9" s="2"/>
      <c r="F9" s="2"/>
    </row>
    <row r="10" spans="1:6">
      <c r="A10" s="4" t="s">
        <v>9</v>
      </c>
      <c r="B10" s="6" t="s">
        <v>10</v>
      </c>
      <c r="C10" s="6"/>
      <c r="D10" s="6"/>
      <c r="E10" s="2"/>
      <c r="F10" s="2"/>
    </row>
    <row r="11" spans="1:6">
      <c r="A11" s="4" t="s">
        <v>11</v>
      </c>
      <c r="B11" s="28" t="s">
        <v>12</v>
      </c>
      <c r="C11" s="28"/>
      <c r="D11" s="6"/>
      <c r="E11" s="2"/>
      <c r="F11" s="2"/>
    </row>
    <row r="12" spans="1:6">
      <c r="A12" s="2"/>
      <c r="B12" s="2"/>
      <c r="C12" s="2"/>
      <c r="D12" s="2"/>
      <c r="E12" s="2"/>
      <c r="F12" s="2"/>
    </row>
    <row r="13" spans="1:6">
      <c r="B13" s="7" t="s">
        <v>13</v>
      </c>
      <c r="C13" s="7"/>
      <c r="D13" s="7"/>
      <c r="E13" s="2"/>
      <c r="F13" s="2"/>
    </row>
    <row r="14" spans="1:6">
      <c r="B14" s="8" t="s">
        <v>35</v>
      </c>
      <c r="C14" s="7"/>
      <c r="D14" s="7"/>
      <c r="E14" s="2"/>
      <c r="F14" s="2"/>
    </row>
    <row r="15" spans="1:6">
      <c r="A15" s="2"/>
      <c r="B15" s="2"/>
      <c r="C15" s="2"/>
      <c r="D15" s="9" t="s">
        <v>14</v>
      </c>
      <c r="E15" s="10" t="s">
        <v>15</v>
      </c>
      <c r="F15" s="10" t="s">
        <v>0</v>
      </c>
    </row>
    <row r="16" spans="1:6">
      <c r="A16" s="2"/>
      <c r="B16" s="2"/>
      <c r="C16" s="2"/>
      <c r="D16" s="9"/>
      <c r="E16" s="10"/>
      <c r="F16" s="10"/>
    </row>
    <row r="17" spans="1:6">
      <c r="A17" s="2"/>
      <c r="B17" s="27" t="s">
        <v>16</v>
      </c>
      <c r="C17" s="27"/>
      <c r="D17" s="11"/>
      <c r="E17" s="2"/>
      <c r="F17" s="12">
        <v>555100</v>
      </c>
    </row>
    <row r="18" spans="1:6" ht="27" customHeight="1">
      <c r="B18" s="26" t="s">
        <v>17</v>
      </c>
      <c r="C18" s="27"/>
      <c r="D18" s="13"/>
      <c r="E18" s="2"/>
      <c r="F18" s="12">
        <v>76442.649999999994</v>
      </c>
    </row>
    <row r="19" spans="1:6">
      <c r="B19" s="27" t="s">
        <v>18</v>
      </c>
      <c r="C19" s="27"/>
      <c r="D19" s="11"/>
      <c r="E19" s="2"/>
      <c r="F19" s="12">
        <v>12971</v>
      </c>
    </row>
    <row r="20" spans="1:6">
      <c r="B20" s="27" t="s">
        <v>19</v>
      </c>
      <c r="C20" s="27"/>
      <c r="D20" s="11"/>
      <c r="E20" s="2"/>
      <c r="F20" s="12">
        <v>6211</v>
      </c>
    </row>
    <row r="21" spans="1:6" ht="34" customHeight="1">
      <c r="B21" s="26" t="s">
        <v>20</v>
      </c>
      <c r="C21" s="27"/>
      <c r="D21" s="13"/>
      <c r="E21" s="2"/>
      <c r="F21" s="12">
        <v>10147.950000000001</v>
      </c>
    </row>
    <row r="22" spans="1:6" ht="48" customHeight="1">
      <c r="B22" s="26" t="s">
        <v>21</v>
      </c>
      <c r="C22" s="27"/>
      <c r="D22" s="13"/>
      <c r="E22" s="20">
        <v>187</v>
      </c>
      <c r="F22" s="14">
        <f>(2226604.5/10000)*E22</f>
        <v>41637.504150000001</v>
      </c>
    </row>
    <row r="23" spans="1:6" ht="31" customHeight="1">
      <c r="B23" s="26" t="s">
        <v>22</v>
      </c>
      <c r="C23" s="27"/>
      <c r="D23" s="15">
        <v>2</v>
      </c>
      <c r="E23" s="2"/>
      <c r="F23" s="14">
        <f>27000*D23</f>
        <v>54000</v>
      </c>
    </row>
    <row r="24" spans="1:6" ht="22" customHeight="1">
      <c r="A24" s="2"/>
      <c r="B24" s="26" t="s">
        <v>34</v>
      </c>
      <c r="C24" s="27"/>
      <c r="D24" s="15">
        <v>2</v>
      </c>
      <c r="E24" s="2"/>
      <c r="F24" s="14">
        <f>400*D24</f>
        <v>800</v>
      </c>
    </row>
    <row r="25" spans="1:6" ht="32" customHeight="1">
      <c r="A25" s="2"/>
      <c r="B25" s="26" t="s">
        <v>23</v>
      </c>
      <c r="C25" s="27"/>
      <c r="D25" s="15">
        <v>2</v>
      </c>
      <c r="E25" s="2"/>
      <c r="F25" s="14">
        <f>517*D25</f>
        <v>1034</v>
      </c>
    </row>
    <row r="26" spans="1:6" ht="20" customHeight="1">
      <c r="A26" s="2"/>
      <c r="B26" s="7" t="s">
        <v>24</v>
      </c>
      <c r="C26" s="7"/>
      <c r="D26" s="2"/>
      <c r="E26" s="2"/>
      <c r="F26" s="16">
        <f>SUM(F17:F25)</f>
        <v>758344.10415000003</v>
      </c>
    </row>
    <row r="27" spans="1:6">
      <c r="A27" s="2"/>
      <c r="B27" s="2"/>
      <c r="C27" s="2"/>
      <c r="D27" s="2"/>
      <c r="E27" s="2"/>
      <c r="F27" s="14"/>
    </row>
    <row r="28" spans="1:6">
      <c r="A28" s="2"/>
      <c r="B28" s="2" t="s">
        <v>25</v>
      </c>
      <c r="C28" s="2"/>
      <c r="D28" s="2"/>
      <c r="E28" s="2"/>
      <c r="F28" s="14">
        <f>ROUND(0.8*F26,0)</f>
        <v>606675</v>
      </c>
    </row>
    <row r="29" spans="1:6">
      <c r="A29" s="2"/>
      <c r="B29" s="2"/>
      <c r="C29" s="2"/>
      <c r="D29" s="2"/>
      <c r="E29" s="2"/>
      <c r="F29" s="14"/>
    </row>
    <row r="30" spans="1:6">
      <c r="A30" s="2"/>
      <c r="B30" s="17" t="s">
        <v>26</v>
      </c>
      <c r="C30" s="17"/>
      <c r="D30" s="2"/>
      <c r="E30" s="2"/>
      <c r="F30" s="14"/>
    </row>
    <row r="31" spans="1:6">
      <c r="A31" s="2"/>
      <c r="B31" s="18" t="s">
        <v>27</v>
      </c>
      <c r="C31" s="18"/>
      <c r="D31" s="2"/>
      <c r="E31" s="2"/>
      <c r="F31" s="2"/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1" t="s">
        <v>36</v>
      </c>
      <c r="D34" s="19" t="s">
        <v>37</v>
      </c>
      <c r="E34" s="2"/>
      <c r="F34" s="2"/>
    </row>
    <row r="35" spans="1:6">
      <c r="A35" s="2"/>
      <c r="B35" s="2"/>
      <c r="C35" s="24"/>
      <c r="D35" s="2"/>
      <c r="E35" s="2"/>
      <c r="F35" s="2"/>
    </row>
    <row r="36" spans="1:6">
      <c r="A36" s="2"/>
      <c r="B36" s="17" t="s">
        <v>26</v>
      </c>
      <c r="C36" s="25"/>
      <c r="D36" s="2"/>
      <c r="E36" s="2"/>
      <c r="F36" s="2"/>
    </row>
    <row r="37" spans="1:6">
      <c r="A37" s="2"/>
      <c r="B37" s="2" t="s">
        <v>28</v>
      </c>
      <c r="C37" s="24"/>
      <c r="D37" s="2"/>
      <c r="E37" s="2"/>
      <c r="F37" s="2"/>
    </row>
    <row r="38" spans="1:6">
      <c r="A38" s="2"/>
      <c r="B38" s="2"/>
      <c r="C38" s="24"/>
      <c r="D38" s="2"/>
      <c r="E38" s="2"/>
      <c r="F38" s="2"/>
    </row>
    <row r="39" spans="1:6">
      <c r="A39" s="2"/>
      <c r="B39" s="2"/>
      <c r="C39" s="24"/>
      <c r="D39" s="2"/>
      <c r="E39" s="2"/>
      <c r="F39" s="2"/>
    </row>
    <row r="40" spans="1:6">
      <c r="A40" s="2"/>
      <c r="B40" s="2" t="s">
        <v>29</v>
      </c>
      <c r="D40" s="22" t="s">
        <v>30</v>
      </c>
      <c r="E40" s="2"/>
      <c r="F40" s="2"/>
    </row>
    <row r="41" spans="1:6">
      <c r="A41" s="2"/>
      <c r="B41" s="3" t="s">
        <v>1</v>
      </c>
      <c r="D41" s="23" t="s">
        <v>31</v>
      </c>
      <c r="E41" s="2"/>
      <c r="F41" s="2"/>
    </row>
    <row r="42" spans="1:6">
      <c r="A42" s="2"/>
      <c r="B42" s="3" t="s">
        <v>32</v>
      </c>
      <c r="D42" s="23" t="s">
        <v>33</v>
      </c>
      <c r="E42" s="2"/>
      <c r="F42" s="2"/>
    </row>
    <row r="43" spans="1:6">
      <c r="A43" s="2"/>
      <c r="B43" s="2"/>
      <c r="C43" s="2"/>
      <c r="D43" s="2"/>
      <c r="E43" s="2"/>
      <c r="F43" s="2"/>
    </row>
  </sheetData>
  <mergeCells count="10">
    <mergeCell ref="B22:C22"/>
    <mergeCell ref="B23:C23"/>
    <mergeCell ref="B24:C24"/>
    <mergeCell ref="B25:C25"/>
    <mergeCell ref="B11:C11"/>
    <mergeCell ref="B17:C17"/>
    <mergeCell ref="B18:C18"/>
    <mergeCell ref="B19:C19"/>
    <mergeCell ref="B20:C20"/>
    <mergeCell ref="B21:C21"/>
  </mergeCells>
  <phoneticPr fontId="1" type="noConversion"/>
  <pageMargins left="0.70000000000000007" right="0.70000000000000007" top="0.35314960629921266" bottom="0.35314960629921266" header="0.30000000000000004" footer="0.30000000000000004"/>
  <pageSetup paperSize="9" scale="95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FormStadt</vt:lpstr>
      <vt:lpstr>FormStadt!Druckbereich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Gubler</dc:creator>
  <cp:lastModifiedBy>Georg Muther</cp:lastModifiedBy>
  <cp:lastPrinted>2022-06-03T15:53:35Z</cp:lastPrinted>
  <dcterms:created xsi:type="dcterms:W3CDTF">2021-11-08T13:02:35Z</dcterms:created>
  <dcterms:modified xsi:type="dcterms:W3CDTF">2022-11-06T12:51:09Z</dcterms:modified>
</cp:coreProperties>
</file>